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19440" windowHeight="11760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3" l="1"/>
  <c r="G39" i="3" l="1"/>
  <c r="G58" i="3" l="1"/>
  <c r="H39" i="3" l="1"/>
  <c r="L9" i="2" l="1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5" i="3"/>
  <c r="H58" i="3"/>
  <c r="I58" i="3" s="1"/>
  <c r="D58" i="3"/>
  <c r="I56" i="3"/>
  <c r="E50" i="3"/>
  <c r="E66" i="3" s="1"/>
  <c r="F50" i="3"/>
  <c r="F66" i="3" s="1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I39" i="3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l="1"/>
  <c r="D63" i="3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<sst xmlns="http://schemas.openxmlformats.org/spreadsheetml/2006/main" count="459" uniqueCount="192">
  <si>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</si>
  <si>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</si>
  <si>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</si>
  <si>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</si>
  <si>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</si>
  <si>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</si>
  <si>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</si>
  <si>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</si>
  <si>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</si>
  <si>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</si>
  <si>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</si>
  <si>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</si>
  <si>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</si>
  <si>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</si>
  <si>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</si>
  <si>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</si>
  <si>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</si>
  <si>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</si>
  <si>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</si>
  <si>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</si>
  <si>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</si>
  <si>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</si>
  <si>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</si>
  <si>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</si>
  <si>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</si>
  <si>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</si>
  <si>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</si>
  <si>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</si>
  <si>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</si>
  <si>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</si>
  <si>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</si>
  <si>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</si>
  <si>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</si>
  <si>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</si>
  <si>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</si>
  <si>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</si>
  <si>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</si>
  <si>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</si>
  <si>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</si>
  <si>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</si>
  <si>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</si>
  <si>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</si>
  <si>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</si>
  <si>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</si>
  <si>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</si>
  <si>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</si>
  <si>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</si>
  <si>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</si>
  <si>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</si>
  <si>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</si>
  <si>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</si>
  <si>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</si>
  <si>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</si>
  <si>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</si>
  <si>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</si>
  <si>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</si>
  <si>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</si>
  <si>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</si>
  <si>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</si>
  <si>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</si>
  <si>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</si>
  <si>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</si>
  <si>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</si>
  <si>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</si>
  <si>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</si>
  <si>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</si>
  <si>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</si>
  <si>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</si>
  <si>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</si>
  <si>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</si>
  <si>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</si>
  <si>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</si>
  <si>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</si>
  <si>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</si>
  <si>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</si>
  <si>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</si>
  <si>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</si>
  <si>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</si>
  <si>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</si>
  <si>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</si>
  <si>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</si>
  <si>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</si>
  <si>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</si>
  <si>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</si>
  <si>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</si>
  <si>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</si>
  <si>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</si>
  <si>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</si>
  <si>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</si>
  <si>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</si>
  <si>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</si>
  <si>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</si>
  <si>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</si>
  <si>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</si>
  <si>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</si>
  <si>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</si>
  <si>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</si>
  <si>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</si>
  <si>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</si>
  <si>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</si>
  <si>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</si>
  <si>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</si>
  <si>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</si>
  <si>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</si>
  <si>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</si>
  <si>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</si>
  <si>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</si>
  <si>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</si>
  <si>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</si>
  <si>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</si>
  <si>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</si>
  <si>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</si>
  <si>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</si>
  <si>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</si>
  <si>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</si>
  <si>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</si>
  <si>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</si>
  <si>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</si>
  <si>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</si>
  <si>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</si>
  <si>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</si>
  <si>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</si>
  <si>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</si>
  <si>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</si>
  <si>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</si>
  <si>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</si>
  <si>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</si>
  <si>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</si>
  <si>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</si>
  <si>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</si>
  <si>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</si>
  <si>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</si>
  <si>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</si>
  <si>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</si>
  <si>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</si>
  <si>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</si>
  <si>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</si>
  <si>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</si>
  <si>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</si>
  <si>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</si>
  <si>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</si>
  <si>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</si>
  <si>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</si>
  <si>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</si>
  <si>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</si>
  <si>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</si>
  <si>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</si>
  <si>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</si>
  <si>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</si>
  <si>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</si>
  <si>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</si>
  <si>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</si>
  <si>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</si>
  <si>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</si>
  <si>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</si>
  <si>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</si>
  <si>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</si>
  <si>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</si>
  <si>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</si>
  <si>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</si>
  <si>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</si>
  <si>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</si>
  <si>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</si>
  <si>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</si>
  <si>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</si>
  <si>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</si>
  <si>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</si>
  <si>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</si>
  <si>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</si>
  <si>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</si>
  <si>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</si>
  <si>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</si>
  <si>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</si>
  <si>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Государственный контракт на поставку пневмоккоковой вакцины в количестве 4800 доз заключен 14 мая 2019 года</t>
  </si>
  <si>
    <t>Соглашение № 150-17-2019-012 от 08.02.2019</t>
  </si>
  <si>
    <t>наличие отклонений</t>
  </si>
  <si>
    <t>прогнозные сведения</t>
  </si>
  <si>
    <t>Проведение Чемпионата профессионального мастерства по стандартам WorldSkills для людей старше 50-ти лет «НАВЫКИ МУДРЫХ» планируется в декабре 2019 года в рамках регионального Чемпионата профессионального мастерства по стандартам WorldSkills.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</si>
  <si>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01.11.2019</t>
    </r>
  </si>
  <si>
    <t>По состоянию на 01.11.2019 доля лиц страше трудоспособного возраста, охваченных профилактическими осмотрами, включая диспансеризацию, составила 19,7%</t>
  </si>
  <si>
    <t>Кассовый расход указан по состоянию на 31.10.2019</t>
  </si>
  <si>
    <t>Риски отклонения от сроков получения результатов отсутствуют. По состоянию на 01.11.2019 доля лиц страше трудоспособного возраста, охваченных профилактическими осмотрами, включая диспансеризацию, составила 19,7%</t>
  </si>
  <si>
    <t>Риски отклонения от сроков получения результатов отсутствуют. По состоянию на 01.11.2019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50,7%</t>
  </si>
  <si>
    <t>По состоянию на 01.11.2019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инфекции, составила 97,4%</t>
  </si>
  <si>
    <t>По состоянию на 01.11.2019 количество граждан старше трудоспособного возраста, получивших помощь в геронтологических отделениях, составило 449 человек (без учета НУЗ ОКБ - 132 человека)</t>
  </si>
  <si>
    <t>По состоянию на 01.11.2019 обучено 7 врачей и 3 специалиста из категории среднего медицинского персонала</t>
  </si>
  <si>
    <t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произведена 12 сентября 2019 года; оплата поставленных автомобилей произведена 30 сентября 2019 года</t>
  </si>
  <si>
    <t>По состоянию на 01.11.2019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составил 39,3%</t>
  </si>
  <si>
    <t>По состоянию на 01.11.2019 октября 2019 года численность участников указанного мероприятия составляет 615 человек, в том числе: 151 чел. завершил обучение; 293 чел. приступили или продолжают обучение; 171 гражданин предпенсионного возраста приступит к обучению до конца 2019 года (ведётся работа по заключению договоров)</t>
  </si>
  <si>
    <t>Постановление Правительства РК от 23 мая 2019 года № 195-П утверждено Положение об организации профессионального обучения и дополнительного профессионального образования лиц предпенсионного возраста, ищущих работу и обратившихся в органы службы занятости Республики Карелия</t>
  </si>
  <si>
    <t>По состоянию на 01.11.2019 значение показателя составляет 7,8. В сответствии с утвержденной методикой расчета данного показателя Минздравом России в отчетных формах с июля 2019 г. учитываются пациенты, пролеченные только на койках в мед. учреждениях, подведомственных Минздраву. Всего пролечено 449 пациентов (показатель - 18,2), в том числе на койках НУЗ ОКБ "РЖД" - 317 чел. (не учитываютя по новой методике); учитываются 132 пациента (показатель - 7,8)</t>
  </si>
  <si>
    <t>По состоянию на 01.11.2019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</si>
</sst>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7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165" fontId="22" fillId="0" borderId="4" xfId="0" applyNumberFormat="1" applyFont="1" applyFill="1" applyBorder="1" applyAlignment="1">
      <alignment horizontal="center" vertical="center" wrapText="1"/>
    </xf>
    <xf numFmtId="166" fontId="22" fillId="0" borderId="4" xfId="0" applyNumberFormat="1" applyFont="1" applyFill="1" applyBorder="1" applyAlignment="1">
      <alignment horizontal="center" vertical="center" wrapText="1"/>
    </xf>
    <xf numFmtId="164" fontId="22" fillId="7" borderId="4" xfId="0" applyNumberFormat="1" applyFont="1" applyFill="1" applyBorder="1" applyAlignment="1">
      <alignment horizontal="center" vertical="center" wrapText="1"/>
    </xf>
    <xf numFmtId="166" fontId="22" fillId="7" borderId="4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164" fontId="20" fillId="7" borderId="4" xfId="0" applyNumberFormat="1" applyFont="1" applyFill="1" applyBorder="1" applyAlignment="1">
      <alignment horizontal="center" vertical="center" wrapText="1"/>
    </xf>
    <xf numFmtId="166" fontId="20" fillId="7" borderId="4" xfId="0" applyNumberFormat="1" applyFont="1" applyFill="1" applyBorder="1" applyAlignment="1">
      <alignment horizontal="center" vertical="center" wrapText="1"/>
    </xf>
    <xf numFmtId="0" fontId="25" fillId="7" borderId="3" xfId="0" applyNumberFormat="1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6" fontId="27" fillId="7" borderId="4" xfId="0" applyNumberFormat="1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/>
    <xf numFmtId="0" fontId="25" fillId="7" borderId="4" xfId="0" applyFont="1" applyFill="1" applyBorder="1" applyAlignment="1">
      <alignment horizontal="left" vertical="center" wrapText="1"/>
    </xf>
    <xf numFmtId="164" fontId="28" fillId="7" borderId="4" xfId="0" applyNumberFormat="1" applyFont="1" applyFill="1" applyBorder="1" applyAlignment="1">
      <alignment horizontal="center" vertical="center" wrapText="1"/>
    </xf>
    <xf numFmtId="166" fontId="28" fillId="7" borderId="4" xfId="0" applyNumberFormat="1" applyFont="1" applyFill="1" applyBorder="1" applyAlignment="1">
      <alignment horizontal="center" vertical="center" wrapText="1"/>
    </xf>
    <xf numFmtId="3" fontId="28" fillId="7" borderId="4" xfId="0" applyNumberFormat="1" applyFont="1" applyFill="1" applyBorder="1" applyAlignment="1">
      <alignment horizontal="center" vertical="center" wrapText="1"/>
    </xf>
    <xf numFmtId="10" fontId="28" fillId="7" borderId="4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H25" sqref="H25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33" t="s">
        <v>76</v>
      </c>
      <c r="B1" s="134"/>
      <c r="D1" s="138" t="s">
        <v>167</v>
      </c>
      <c r="E1" s="139"/>
    </row>
    <row r="2" spans="1:10" x14ac:dyDescent="0.25">
      <c r="A2" s="133" t="s">
        <v>77</v>
      </c>
      <c r="B2" s="134"/>
      <c r="D2" s="133" t="s">
        <v>77</v>
      </c>
      <c r="E2" s="135"/>
    </row>
    <row r="3" spans="1:10" x14ac:dyDescent="0.25">
      <c r="A3" s="133" t="s">
        <v>81</v>
      </c>
      <c r="B3" s="135"/>
      <c r="D3" s="133" t="s">
        <v>168</v>
      </c>
      <c r="E3" s="135"/>
    </row>
    <row r="4" spans="1:10" ht="18.75" x14ac:dyDescent="0.3">
      <c r="A4" s="133" t="s">
        <v>78</v>
      </c>
      <c r="B4" s="134"/>
      <c r="D4" s="133" t="s">
        <v>78</v>
      </c>
      <c r="E4" s="135"/>
      <c r="J4" s="39"/>
    </row>
    <row r="5" spans="1:10" ht="18.75" x14ac:dyDescent="0.3">
      <c r="A5" s="136" t="s">
        <v>79</v>
      </c>
      <c r="B5" s="134"/>
      <c r="D5" s="136" t="s">
        <v>79</v>
      </c>
      <c r="E5" s="135"/>
      <c r="J5" s="39"/>
    </row>
    <row r="6" spans="1:10" ht="18.75" x14ac:dyDescent="0.3">
      <c r="A6" s="137">
        <v>43770</v>
      </c>
      <c r="B6" s="135"/>
      <c r="D6" s="137">
        <v>43770</v>
      </c>
      <c r="E6" s="135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24" t="s">
        <v>62</v>
      </c>
      <c r="B10" s="125"/>
      <c r="C10" s="125"/>
      <c r="D10" s="125"/>
      <c r="E10" s="126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24" t="s">
        <v>178</v>
      </c>
      <c r="B12" s="125"/>
      <c r="C12" s="125"/>
      <c r="D12" s="125"/>
      <c r="E12" s="126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27" t="s">
        <v>82</v>
      </c>
      <c r="B14" s="125"/>
      <c r="C14" s="125"/>
      <c r="D14" s="125"/>
      <c r="E14" s="126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27" t="s">
        <v>83</v>
      </c>
      <c r="B16" s="128"/>
      <c r="C16" s="128"/>
      <c r="D16" s="128"/>
      <c r="E16" s="129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30" t="s">
        <v>63</v>
      </c>
      <c r="B18" s="131"/>
      <c r="C18" s="131"/>
      <c r="D18" s="131"/>
      <c r="E18" s="132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58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175</v>
      </c>
      <c r="C22" s="29" t="s">
        <v>175</v>
      </c>
      <c r="D22" s="29" t="s">
        <v>176</v>
      </c>
      <c r="E22" s="29" t="s">
        <v>176</v>
      </c>
    </row>
  </sheetData>
  <mergeCells count="17">
    <mergeCell ref="A1:B1"/>
    <mergeCell ref="D1:E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10:E10"/>
    <mergeCell ref="A12:E12"/>
    <mergeCell ref="A14:E14"/>
    <mergeCell ref="A16:E16"/>
    <mergeCell ref="A18:E18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33" sqref="C33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B14" sqref="B14"/>
    </sheetView>
  </sheetViews>
  <sheetFormatPr defaultRowHeight="15" x14ac:dyDescent="0.25"/>
  <cols>
    <col min="1" max="1" width="7.85546875" customWidth="1"/>
    <col min="2" max="2" width="14.140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54.7109375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40" t="s">
        <v>0</v>
      </c>
      <c r="B3" s="146" t="s">
        <v>1</v>
      </c>
      <c r="C3" s="140" t="s">
        <v>8</v>
      </c>
      <c r="D3" s="140" t="s">
        <v>80</v>
      </c>
      <c r="E3" s="142" t="s">
        <v>45</v>
      </c>
      <c r="F3" s="142" t="s">
        <v>46</v>
      </c>
      <c r="G3" s="148" t="s">
        <v>9</v>
      </c>
      <c r="H3" s="149"/>
      <c r="I3" s="149"/>
      <c r="J3" s="150"/>
      <c r="K3" s="142" t="s">
        <v>10</v>
      </c>
      <c r="L3" s="144" t="s">
        <v>47</v>
      </c>
      <c r="M3" s="140" t="s">
        <v>11</v>
      </c>
    </row>
    <row r="4" spans="1:14" ht="30.75" customHeight="1" thickBot="1" x14ac:dyDescent="0.3">
      <c r="A4" s="141"/>
      <c r="B4" s="147"/>
      <c r="C4" s="141"/>
      <c r="D4" s="141"/>
      <c r="E4" s="143"/>
      <c r="F4" s="143"/>
      <c r="G4" s="57" t="s">
        <v>12</v>
      </c>
      <c r="H4" s="57" t="s">
        <v>13</v>
      </c>
      <c r="I4" s="57" t="s">
        <v>14</v>
      </c>
      <c r="J4" s="57" t="s">
        <v>15</v>
      </c>
      <c r="K4" s="143"/>
      <c r="L4" s="145"/>
      <c r="M4" s="141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81.75" customHeight="1" thickBot="1" x14ac:dyDescent="0.3">
      <c r="A6" s="55" t="s">
        <v>5</v>
      </c>
      <c r="B6" s="56" t="s">
        <v>54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12</v>
      </c>
      <c r="I6" s="63">
        <v>14.1</v>
      </c>
      <c r="J6" s="63">
        <v>15</v>
      </c>
      <c r="K6" s="63">
        <v>15</v>
      </c>
      <c r="L6" s="64">
        <v>1.31</v>
      </c>
      <c r="M6" s="65" t="s">
        <v>179</v>
      </c>
    </row>
    <row r="7" spans="1:14" ht="99.75" customHeight="1" thickBot="1" x14ac:dyDescent="0.3">
      <c r="A7" s="55" t="s">
        <v>6</v>
      </c>
      <c r="B7" s="56" t="s">
        <v>58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16</v>
      </c>
      <c r="I7" s="63">
        <v>140</v>
      </c>
      <c r="J7" s="63">
        <v>239</v>
      </c>
      <c r="K7" s="63">
        <v>239</v>
      </c>
      <c r="L7" s="64">
        <v>0.63</v>
      </c>
      <c r="M7" s="65" t="s">
        <v>188</v>
      </c>
    </row>
    <row r="8" spans="1:14" ht="144.75" customHeight="1" thickBot="1" x14ac:dyDescent="0.3">
      <c r="A8" s="55" t="s">
        <v>7</v>
      </c>
      <c r="B8" s="56" t="s">
        <v>58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>
        <v>4</v>
      </c>
      <c r="I8" s="63">
        <v>6</v>
      </c>
      <c r="J8" s="63">
        <v>14.5</v>
      </c>
      <c r="K8" s="63">
        <v>14.5</v>
      </c>
      <c r="L8" s="64">
        <v>0.54</v>
      </c>
      <c r="M8" s="65" t="s">
        <v>190</v>
      </c>
    </row>
    <row r="9" spans="1:14" ht="99" customHeight="1" thickBot="1" x14ac:dyDescent="0.3">
      <c r="A9" s="55" t="s">
        <v>16</v>
      </c>
      <c r="B9" s="56" t="s">
        <v>58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50.2</v>
      </c>
      <c r="H9" s="63">
        <v>50.4</v>
      </c>
      <c r="I9" s="63">
        <v>50.6</v>
      </c>
      <c r="J9" s="63">
        <v>51.6</v>
      </c>
      <c r="K9" s="63">
        <v>51.6</v>
      </c>
      <c r="L9" s="64">
        <f>I9/K9</f>
        <v>0.98062015503875966</v>
      </c>
      <c r="M9" s="65" t="s">
        <v>191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zoomScaleNormal="100" workbookViewId="0">
      <selection activeCell="B40" sqref="B40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57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64" t="s">
        <v>0</v>
      </c>
      <c r="B3" s="166" t="s">
        <v>1</v>
      </c>
      <c r="C3" s="162" t="s">
        <v>17</v>
      </c>
      <c r="D3" s="168" t="s">
        <v>18</v>
      </c>
      <c r="E3" s="169"/>
      <c r="F3" s="170"/>
      <c r="G3" s="171" t="s">
        <v>19</v>
      </c>
      <c r="H3" s="172"/>
      <c r="I3" s="164" t="s">
        <v>48</v>
      </c>
      <c r="J3" s="162" t="s">
        <v>11</v>
      </c>
    </row>
    <row r="4" spans="1:13" s="66" customFormat="1" ht="63.75" customHeight="1" thickBot="1" x14ac:dyDescent="0.3">
      <c r="A4" s="165"/>
      <c r="B4" s="167"/>
      <c r="C4" s="163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65"/>
      <c r="J4" s="163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108" t="s">
        <v>100</v>
      </c>
      <c r="D23" s="109">
        <f>D24+D26</f>
        <v>1.66</v>
      </c>
      <c r="E23" s="109">
        <f t="shared" ref="E23:H23" si="2">E24+E26</f>
        <v>1.66</v>
      </c>
      <c r="F23" s="109">
        <f t="shared" si="2"/>
        <v>1.66</v>
      </c>
      <c r="G23" s="109">
        <f t="shared" si="2"/>
        <v>1.66</v>
      </c>
      <c r="H23" s="109">
        <f t="shared" si="2"/>
        <v>1.66</v>
      </c>
      <c r="I23" s="107">
        <f>H23/E23</f>
        <v>1</v>
      </c>
      <c r="J23" s="160" t="s">
        <v>173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102">
        <v>1.66</v>
      </c>
      <c r="E24" s="102">
        <v>1.66</v>
      </c>
      <c r="F24" s="102">
        <v>1.66</v>
      </c>
      <c r="G24" s="102">
        <v>1.66</v>
      </c>
      <c r="H24" s="102">
        <v>1.66</v>
      </c>
      <c r="I24" s="103">
        <f>H24/E24</f>
        <v>1</v>
      </c>
      <c r="J24" s="161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6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54</v>
      </c>
      <c r="C26" s="2" t="s">
        <v>28</v>
      </c>
      <c r="D26" s="85">
        <f>SUM(D27:D30)</f>
        <v>0</v>
      </c>
      <c r="E26" s="85">
        <f t="shared" ref="E26:H26" si="3">SUM(E27:E30)</f>
        <v>0</v>
      </c>
      <c r="F26" s="85">
        <f t="shared" si="3"/>
        <v>0</v>
      </c>
      <c r="G26" s="85">
        <f t="shared" si="3"/>
        <v>0</v>
      </c>
      <c r="H26" s="85">
        <f t="shared" si="3"/>
        <v>0</v>
      </c>
      <c r="I26" s="86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54</v>
      </c>
      <c r="C27" s="2" t="s">
        <v>30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6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72" customHeight="1" thickBot="1" x14ac:dyDescent="0.3">
      <c r="A39" s="10" t="s">
        <v>101</v>
      </c>
      <c r="B39" s="4" t="s">
        <v>58</v>
      </c>
      <c r="C39" s="108" t="s">
        <v>111</v>
      </c>
      <c r="D39" s="106">
        <f>D40+D42</f>
        <v>11.6305</v>
      </c>
      <c r="E39" s="106">
        <f t="shared" ref="E39:F39" si="5">E40+E42</f>
        <v>11.6305</v>
      </c>
      <c r="F39" s="106">
        <f t="shared" si="5"/>
        <v>11.6305</v>
      </c>
      <c r="G39" s="106">
        <f>G40+G42</f>
        <v>11.6</v>
      </c>
      <c r="H39" s="106">
        <f>H40+H42</f>
        <v>11.16</v>
      </c>
      <c r="I39" s="107">
        <f>H39/E39</f>
        <v>0.95954602123726418</v>
      </c>
      <c r="J39" s="160" t="s">
        <v>180</v>
      </c>
      <c r="K39" s="69"/>
      <c r="L39" s="69"/>
    </row>
    <row r="40" spans="1:12" s="66" customFormat="1" ht="30.75" customHeight="1" thickBot="1" x14ac:dyDescent="0.3">
      <c r="A40" s="10" t="s">
        <v>103</v>
      </c>
      <c r="B40" s="4" t="s">
        <v>58</v>
      </c>
      <c r="C40" s="50" t="s">
        <v>26</v>
      </c>
      <c r="D40" s="101">
        <v>11.6305</v>
      </c>
      <c r="E40" s="101">
        <v>11.6305</v>
      </c>
      <c r="F40" s="101">
        <v>11.6305</v>
      </c>
      <c r="G40" s="101">
        <v>11.6</v>
      </c>
      <c r="H40" s="101">
        <v>11.16</v>
      </c>
      <c r="I40" s="103">
        <f>H40/E40</f>
        <v>0.95954602123726418</v>
      </c>
      <c r="J40" s="161"/>
      <c r="K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108" t="s">
        <v>113</v>
      </c>
      <c r="D47" s="110">
        <f>D48+D50</f>
        <v>37.22</v>
      </c>
      <c r="E47" s="110">
        <f t="shared" ref="E47:H47" si="7">E48+E50</f>
        <v>37.22</v>
      </c>
      <c r="F47" s="110">
        <f t="shared" si="7"/>
        <v>37.22</v>
      </c>
      <c r="G47" s="106">
        <f>G48+G51</f>
        <v>35.5</v>
      </c>
      <c r="H47" s="106">
        <f t="shared" si="7"/>
        <v>35.5</v>
      </c>
      <c r="I47" s="111">
        <f>H47/E47</f>
        <v>0.95378828586781306</v>
      </c>
      <c r="J47" s="80" t="s">
        <v>180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6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6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104">
        <f>SUM(D51:D53)</f>
        <v>37.22</v>
      </c>
      <c r="E50" s="104">
        <f t="shared" ref="E50:H50" si="8">SUM(E51:E53)</f>
        <v>37.22</v>
      </c>
      <c r="F50" s="104">
        <f t="shared" si="8"/>
        <v>37.22</v>
      </c>
      <c r="G50" s="101">
        <f>SUM(G51:G53)</f>
        <v>35.5</v>
      </c>
      <c r="H50" s="101">
        <f t="shared" si="8"/>
        <v>35.5</v>
      </c>
      <c r="I50" s="105">
        <f>H50/E50</f>
        <v>0.95378828586781306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104">
        <v>37.22</v>
      </c>
      <c r="E51" s="104">
        <v>37.22</v>
      </c>
      <c r="F51" s="104">
        <v>37.22</v>
      </c>
      <c r="G51" s="101">
        <v>35.5</v>
      </c>
      <c r="H51" s="101">
        <v>35.5</v>
      </c>
      <c r="I51" s="105">
        <f>H51/E51</f>
        <v>0.95378828586781306</v>
      </c>
      <c r="J51" s="80"/>
    </row>
    <row r="52" spans="1:10" s="66" customFormat="1" ht="44.25" customHeight="1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118" customFormat="1" ht="45" customHeight="1" thickBot="1" x14ac:dyDescent="0.3">
      <c r="A55" s="112" t="s">
        <v>112</v>
      </c>
      <c r="B55" s="113" t="s">
        <v>58</v>
      </c>
      <c r="C55" s="114" t="s">
        <v>118</v>
      </c>
      <c r="D55" s="115">
        <f>D56+D58</f>
        <v>18.052899999999998</v>
      </c>
      <c r="E55" s="115">
        <f t="shared" ref="E55:H55" si="9">E56+E58</f>
        <v>18.052899999999998</v>
      </c>
      <c r="F55" s="115">
        <f t="shared" si="9"/>
        <v>18.052899999999998</v>
      </c>
      <c r="G55" s="115">
        <f t="shared" si="9"/>
        <v>15.5</v>
      </c>
      <c r="H55" s="115">
        <f t="shared" si="9"/>
        <v>9.3369999999999997</v>
      </c>
      <c r="I55" s="116">
        <f>H55/E55</f>
        <v>0.51720222235762681</v>
      </c>
      <c r="J55" s="117" t="s">
        <v>180</v>
      </c>
    </row>
    <row r="56" spans="1:10" s="118" customFormat="1" ht="32.25" customHeight="1" thickBot="1" x14ac:dyDescent="0.3">
      <c r="A56" s="112" t="s">
        <v>160</v>
      </c>
      <c r="B56" s="113" t="s">
        <v>58</v>
      </c>
      <c r="C56" s="119" t="s">
        <v>26</v>
      </c>
      <c r="D56" s="120">
        <v>17.149999999999999</v>
      </c>
      <c r="E56" s="120">
        <v>17.149999999999999</v>
      </c>
      <c r="F56" s="120">
        <v>17.149999999999999</v>
      </c>
      <c r="G56" s="120">
        <v>14.7</v>
      </c>
      <c r="H56" s="120">
        <v>8.8699999999999992</v>
      </c>
      <c r="I56" s="121">
        <f>H56/E56</f>
        <v>0.51720116618075807</v>
      </c>
      <c r="J56" s="117"/>
    </row>
    <row r="57" spans="1:10" s="118" customFormat="1" ht="32.25" customHeight="1" thickBot="1" x14ac:dyDescent="0.3">
      <c r="A57" s="112" t="s">
        <v>161</v>
      </c>
      <c r="B57" s="113" t="s">
        <v>54</v>
      </c>
      <c r="C57" s="119" t="s">
        <v>27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3" t="s">
        <v>86</v>
      </c>
      <c r="J57" s="117"/>
    </row>
    <row r="58" spans="1:10" s="118" customFormat="1" ht="40.5" customHeight="1" thickBot="1" x14ac:dyDescent="0.3">
      <c r="A58" s="112" t="s">
        <v>162</v>
      </c>
      <c r="B58" s="113" t="s">
        <v>58</v>
      </c>
      <c r="C58" s="119" t="s">
        <v>28</v>
      </c>
      <c r="D58" s="120">
        <f>SUM(D59:D61)</f>
        <v>0.90290000000000004</v>
      </c>
      <c r="E58" s="120">
        <f>SUM(E59:E61)</f>
        <v>0.90290000000000004</v>
      </c>
      <c r="F58" s="120">
        <f t="shared" ref="F58:H58" si="10">SUM(F59:F61)</f>
        <v>0.90290000000000004</v>
      </c>
      <c r="G58" s="120">
        <f>SUM(G59:G61)</f>
        <v>0.8</v>
      </c>
      <c r="H58" s="120">
        <f t="shared" si="10"/>
        <v>0.46700000000000003</v>
      </c>
      <c r="I58" s="121">
        <f>H58/E58</f>
        <v>0.51722228375235357</v>
      </c>
      <c r="J58" s="117"/>
    </row>
    <row r="59" spans="1:10" s="118" customFormat="1" ht="36.75" customHeight="1" thickBot="1" x14ac:dyDescent="0.3">
      <c r="A59" s="112" t="s">
        <v>163</v>
      </c>
      <c r="B59" s="113" t="s">
        <v>58</v>
      </c>
      <c r="C59" s="119" t="s">
        <v>30</v>
      </c>
      <c r="D59" s="120">
        <v>0.90290000000000004</v>
      </c>
      <c r="E59" s="120">
        <v>0.90290000000000004</v>
      </c>
      <c r="F59" s="120">
        <v>0.90290000000000004</v>
      </c>
      <c r="G59" s="120">
        <v>0.8</v>
      </c>
      <c r="H59" s="120">
        <v>0.46700000000000003</v>
      </c>
      <c r="I59" s="121">
        <f>H59/E59</f>
        <v>0.51722228375235357</v>
      </c>
      <c r="J59" s="117"/>
    </row>
    <row r="60" spans="1:10" s="118" customFormat="1" ht="47.25" customHeight="1" thickBot="1" x14ac:dyDescent="0.3">
      <c r="A60" s="112" t="s">
        <v>164</v>
      </c>
      <c r="B60" s="113" t="s">
        <v>54</v>
      </c>
      <c r="C60" s="119" t="s">
        <v>32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  <c r="I60" s="123" t="s">
        <v>86</v>
      </c>
      <c r="J60" s="117"/>
    </row>
    <row r="61" spans="1:10" s="118" customFormat="1" ht="45.75" customHeight="1" thickBot="1" x14ac:dyDescent="0.3">
      <c r="A61" s="112" t="s">
        <v>165</v>
      </c>
      <c r="B61" s="113" t="s">
        <v>54</v>
      </c>
      <c r="C61" s="119" t="s">
        <v>34</v>
      </c>
      <c r="D61" s="122">
        <v>0</v>
      </c>
      <c r="E61" s="122">
        <v>0</v>
      </c>
      <c r="F61" s="122">
        <v>0</v>
      </c>
      <c r="G61" s="122">
        <v>0</v>
      </c>
      <c r="H61" s="122">
        <v>0</v>
      </c>
      <c r="I61" s="123" t="s">
        <v>86</v>
      </c>
      <c r="J61" s="117"/>
    </row>
    <row r="62" spans="1:10" s="118" customFormat="1" ht="36.75" customHeight="1" thickBot="1" x14ac:dyDescent="0.3">
      <c r="A62" s="112" t="s">
        <v>166</v>
      </c>
      <c r="B62" s="113" t="s">
        <v>54</v>
      </c>
      <c r="C62" s="119" t="s">
        <v>35</v>
      </c>
      <c r="D62" s="122">
        <v>0</v>
      </c>
      <c r="E62" s="122" t="s">
        <v>36</v>
      </c>
      <c r="F62" s="122" t="s">
        <v>36</v>
      </c>
      <c r="G62" s="122" t="s">
        <v>36</v>
      </c>
      <c r="H62" s="122">
        <v>0</v>
      </c>
      <c r="I62" s="123" t="s">
        <v>86</v>
      </c>
      <c r="J62" s="117"/>
    </row>
    <row r="63" spans="1:10" s="66" customFormat="1" ht="48" customHeight="1" thickBot="1" x14ac:dyDescent="0.3">
      <c r="A63" s="151" t="s">
        <v>37</v>
      </c>
      <c r="B63" s="152"/>
      <c r="C63" s="153"/>
      <c r="D63" s="106">
        <f>SUM(D64:D67)</f>
        <v>68.563400000000001</v>
      </c>
      <c r="E63" s="106">
        <f>SUM(E64:E66)</f>
        <v>68.563400000000001</v>
      </c>
      <c r="F63" s="106">
        <f t="shared" ref="F63:G63" si="11">SUM(F64:F66)</f>
        <v>68.563400000000001</v>
      </c>
      <c r="G63" s="106">
        <f t="shared" si="11"/>
        <v>64.259999999999991</v>
      </c>
      <c r="H63" s="106">
        <f>SUM(H64:H67)</f>
        <v>57.656999999999996</v>
      </c>
      <c r="I63" s="107">
        <f>H63/E63</f>
        <v>0.84092970885341156</v>
      </c>
      <c r="J63" s="100" t="s">
        <v>180</v>
      </c>
    </row>
    <row r="64" spans="1:10" s="66" customFormat="1" ht="38.25" customHeight="1" thickBot="1" x14ac:dyDescent="0.3">
      <c r="A64" s="154" t="s">
        <v>26</v>
      </c>
      <c r="B64" s="155"/>
      <c r="C64" s="156"/>
      <c r="D64" s="101">
        <f>D24+D40+D48+D56</f>
        <v>30.4405</v>
      </c>
      <c r="E64" s="101">
        <f t="shared" ref="E64:H64" si="12">E24+E40+E48+E56</f>
        <v>30.4405</v>
      </c>
      <c r="F64" s="101">
        <f t="shared" si="12"/>
        <v>30.4405</v>
      </c>
      <c r="G64" s="101">
        <f t="shared" si="12"/>
        <v>27.96</v>
      </c>
      <c r="H64" s="101">
        <f t="shared" si="12"/>
        <v>21.689999999999998</v>
      </c>
      <c r="I64" s="103">
        <f>H64/E64</f>
        <v>0.71253757329873024</v>
      </c>
      <c r="J64" s="87"/>
    </row>
    <row r="65" spans="1:10" s="66" customFormat="1" ht="38.25" customHeight="1" thickBot="1" x14ac:dyDescent="0.3">
      <c r="A65" s="154" t="s">
        <v>27</v>
      </c>
      <c r="B65" s="155"/>
      <c r="C65" s="156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7"/>
    </row>
    <row r="66" spans="1:10" s="66" customFormat="1" ht="38.25" customHeight="1" thickBot="1" x14ac:dyDescent="0.3">
      <c r="A66" s="154" t="s">
        <v>38</v>
      </c>
      <c r="B66" s="155"/>
      <c r="C66" s="156"/>
      <c r="D66" s="101">
        <f>D26+D42+D50+D58</f>
        <v>38.122900000000001</v>
      </c>
      <c r="E66" s="101">
        <f t="shared" ref="E66:H66" si="15">E26+E42+E50+E58</f>
        <v>38.122900000000001</v>
      </c>
      <c r="F66" s="101">
        <f t="shared" si="15"/>
        <v>38.122900000000001</v>
      </c>
      <c r="G66" s="101">
        <f t="shared" si="15"/>
        <v>36.299999999999997</v>
      </c>
      <c r="H66" s="101">
        <f t="shared" si="15"/>
        <v>35.966999999999999</v>
      </c>
      <c r="I66" s="103">
        <f>H66/E66</f>
        <v>0.94344868832119266</v>
      </c>
      <c r="J66" s="87"/>
    </row>
    <row r="67" spans="1:10" s="66" customFormat="1" ht="32.25" customHeight="1" thickBot="1" x14ac:dyDescent="0.3">
      <c r="A67" s="157" t="s">
        <v>35</v>
      </c>
      <c r="B67" s="158"/>
      <c r="C67" s="159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7"/>
    </row>
    <row r="68" spans="1:10" s="66" customFormat="1" x14ac:dyDescent="0.25">
      <c r="A68" s="88"/>
      <c r="B68" s="89"/>
      <c r="C68" s="89"/>
      <c r="D68" s="90"/>
      <c r="E68" s="90"/>
      <c r="F68" s="90"/>
      <c r="G68" s="90"/>
      <c r="H68" s="90"/>
      <c r="I68" s="91"/>
      <c r="J68" s="89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4">
    <mergeCell ref="J39:J40"/>
    <mergeCell ref="J23:J24"/>
    <mergeCell ref="J3:J4"/>
    <mergeCell ref="I3:I4"/>
    <mergeCell ref="A3:A4"/>
    <mergeCell ref="B3:B4"/>
    <mergeCell ref="C3:C4"/>
    <mergeCell ref="D3:F3"/>
    <mergeCell ref="G3:H3"/>
    <mergeCell ref="A63:C63"/>
    <mergeCell ref="A64:C64"/>
    <mergeCell ref="A65:C65"/>
    <mergeCell ref="A66:C66"/>
    <mergeCell ref="A67:C67"/>
  </mergeCells>
  <printOptions horizontalCentered="1"/>
  <pageMargins left="0.51181102362204722" right="0.51181102362204722" top="0.35433070866141736" bottom="0.27559055118110237" header="0.11811023622047245" footer="0.11811023622047245"/>
  <pageSetup paperSize="9" scale="62" fitToHeight="0" orientation="landscape" r:id="rId1"/>
  <ignoredErrors>
    <ignoredError sqref="H58 D42 H42 D50 H50 D58" formulaRange="1"/>
    <ignoredError sqref="D65:E65 F65:H65 G4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zoomScaleNormal="100" workbookViewId="0">
      <selection activeCell="K17" sqref="K17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52.28515625" style="66" customWidth="1"/>
  </cols>
  <sheetData>
    <row r="1" spans="1:9" ht="20.25" thickBot="1" x14ac:dyDescent="0.35">
      <c r="A1" s="93" t="s">
        <v>73</v>
      </c>
      <c r="B1" s="93"/>
      <c r="C1" s="93"/>
      <c r="D1" s="93"/>
      <c r="E1" s="93"/>
      <c r="F1" s="93"/>
      <c r="G1" s="99"/>
    </row>
    <row r="2" spans="1:9" ht="16.5" thickTop="1" thickBot="1" x14ac:dyDescent="0.3"/>
    <row r="3" spans="1:9" s="66" customFormat="1" ht="32.25" customHeight="1" thickBot="1" x14ac:dyDescent="0.3">
      <c r="A3" s="140" t="s">
        <v>0</v>
      </c>
      <c r="B3" s="146" t="s">
        <v>61</v>
      </c>
      <c r="C3" s="146" t="s">
        <v>1</v>
      </c>
      <c r="D3" s="140" t="s">
        <v>39</v>
      </c>
      <c r="E3" s="173" t="s">
        <v>40</v>
      </c>
      <c r="F3" s="174"/>
      <c r="G3" s="140" t="s">
        <v>41</v>
      </c>
      <c r="H3" s="140" t="s">
        <v>11</v>
      </c>
    </row>
    <row r="4" spans="1:9" s="66" customFormat="1" ht="35.25" customHeight="1" thickBot="1" x14ac:dyDescent="0.3">
      <c r="A4" s="141"/>
      <c r="B4" s="147"/>
      <c r="C4" s="147"/>
      <c r="D4" s="141"/>
      <c r="E4" s="92" t="s">
        <v>42</v>
      </c>
      <c r="F4" s="92" t="s">
        <v>43</v>
      </c>
      <c r="G4" s="141"/>
      <c r="H4" s="141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4"/>
      <c r="F5" s="95"/>
      <c r="G5" s="8"/>
      <c r="H5" s="96"/>
      <c r="I5" s="21"/>
    </row>
    <row r="6" spans="1:9" ht="60" customHeight="1" thickBot="1" x14ac:dyDescent="0.3">
      <c r="A6" s="5" t="s">
        <v>25</v>
      </c>
      <c r="B6" s="4" t="s">
        <v>96</v>
      </c>
      <c r="C6" s="4" t="s">
        <v>55</v>
      </c>
      <c r="D6" s="97" t="s">
        <v>93</v>
      </c>
      <c r="E6" s="49">
        <v>43814</v>
      </c>
      <c r="F6" s="49">
        <v>43814</v>
      </c>
      <c r="G6" s="4" t="s">
        <v>94</v>
      </c>
      <c r="H6" s="98"/>
    </row>
    <row r="7" spans="1:9" ht="82.5" customHeight="1" thickBot="1" x14ac:dyDescent="0.3">
      <c r="A7" s="5" t="s">
        <v>53</v>
      </c>
      <c r="B7" s="4" t="s">
        <v>96</v>
      </c>
      <c r="C7" s="4" t="s">
        <v>54</v>
      </c>
      <c r="D7" s="97" t="s">
        <v>95</v>
      </c>
      <c r="E7" s="49">
        <v>43814</v>
      </c>
      <c r="F7" s="49">
        <v>43814</v>
      </c>
      <c r="G7" s="4" t="s">
        <v>94</v>
      </c>
      <c r="H7" s="65" t="s">
        <v>181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7" t="s">
        <v>98</v>
      </c>
      <c r="E8" s="49">
        <v>43800</v>
      </c>
      <c r="F8" s="49">
        <v>43800</v>
      </c>
      <c r="G8" s="4" t="s">
        <v>94</v>
      </c>
      <c r="H8" s="65" t="s">
        <v>182</v>
      </c>
    </row>
    <row r="9" spans="1:9" ht="87" customHeight="1" thickBot="1" x14ac:dyDescent="0.3">
      <c r="A9" s="7" t="s">
        <v>99</v>
      </c>
      <c r="B9" s="4" t="s">
        <v>96</v>
      </c>
      <c r="C9" s="4" t="s">
        <v>54</v>
      </c>
      <c r="D9" s="97" t="s">
        <v>100</v>
      </c>
      <c r="E9" s="49">
        <v>43800</v>
      </c>
      <c r="F9" s="49">
        <v>43800</v>
      </c>
      <c r="G9" s="4" t="s">
        <v>94</v>
      </c>
      <c r="H9" s="65" t="s">
        <v>183</v>
      </c>
    </row>
    <row r="10" spans="1:9" ht="70.5" customHeight="1" thickBot="1" x14ac:dyDescent="0.3">
      <c r="A10" s="7" t="s">
        <v>101</v>
      </c>
      <c r="B10" s="4" t="s">
        <v>96</v>
      </c>
      <c r="C10" s="4" t="s">
        <v>54</v>
      </c>
      <c r="D10" s="97" t="s">
        <v>102</v>
      </c>
      <c r="E10" s="49">
        <v>43800</v>
      </c>
      <c r="F10" s="49">
        <v>43800</v>
      </c>
      <c r="G10" s="4" t="s">
        <v>94</v>
      </c>
      <c r="H10" s="65" t="s">
        <v>184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7" t="s">
        <v>171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54</v>
      </c>
      <c r="D12" s="97" t="s">
        <v>172</v>
      </c>
      <c r="E12" s="49">
        <v>43617</v>
      </c>
      <c r="F12" s="49">
        <v>43497</v>
      </c>
      <c r="G12" s="4" t="s">
        <v>94</v>
      </c>
      <c r="H12" s="56" t="s">
        <v>185</v>
      </c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7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7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137.25" customHeight="1" thickBot="1" x14ac:dyDescent="0.3">
      <c r="A15" s="7" t="s">
        <v>109</v>
      </c>
      <c r="B15" s="4" t="s">
        <v>96</v>
      </c>
      <c r="C15" s="4" t="s">
        <v>54</v>
      </c>
      <c r="D15" s="97" t="s">
        <v>111</v>
      </c>
      <c r="E15" s="49">
        <v>43800</v>
      </c>
      <c r="F15" s="49">
        <v>43800</v>
      </c>
      <c r="G15" s="4" t="s">
        <v>110</v>
      </c>
      <c r="H15" s="56" t="s">
        <v>186</v>
      </c>
    </row>
    <row r="16" spans="1:9" ht="83.25" customHeight="1" thickBot="1" x14ac:dyDescent="0.3">
      <c r="A16" s="7" t="s">
        <v>112</v>
      </c>
      <c r="B16" s="4" t="s">
        <v>96</v>
      </c>
      <c r="C16" s="4" t="s">
        <v>54</v>
      </c>
      <c r="D16" s="97" t="s">
        <v>113</v>
      </c>
      <c r="E16" s="49">
        <v>43830</v>
      </c>
      <c r="F16" s="49">
        <v>43830</v>
      </c>
      <c r="G16" s="4" t="s">
        <v>110</v>
      </c>
      <c r="H16" s="65" t="s">
        <v>187</v>
      </c>
    </row>
    <row r="17" spans="1:8" ht="106.5" customHeight="1" thickBot="1" x14ac:dyDescent="0.3">
      <c r="A17" s="7" t="s">
        <v>114</v>
      </c>
      <c r="B17" s="4" t="s">
        <v>96</v>
      </c>
      <c r="C17" s="4" t="s">
        <v>54</v>
      </c>
      <c r="D17" s="97" t="s">
        <v>115</v>
      </c>
      <c r="E17" s="49">
        <v>43647</v>
      </c>
      <c r="F17" s="49">
        <v>43647</v>
      </c>
      <c r="G17" s="4" t="s">
        <v>116</v>
      </c>
      <c r="H17" s="56" t="s">
        <v>189</v>
      </c>
    </row>
    <row r="18" spans="1:8" ht="112.5" customHeight="1" thickBot="1" x14ac:dyDescent="0.3">
      <c r="A18" s="7" t="s">
        <v>117</v>
      </c>
      <c r="B18" s="4" t="s">
        <v>96</v>
      </c>
      <c r="C18" s="4" t="s">
        <v>55</v>
      </c>
      <c r="D18" s="97" t="s">
        <v>118</v>
      </c>
      <c r="E18" s="49">
        <v>43830</v>
      </c>
      <c r="F18" s="49">
        <v>43830</v>
      </c>
      <c r="G18" s="4" t="s">
        <v>116</v>
      </c>
      <c r="H18" s="56" t="s">
        <v>188</v>
      </c>
    </row>
    <row r="19" spans="1:8" ht="66" customHeight="1" thickBot="1" x14ac:dyDescent="0.3">
      <c r="A19" s="7" t="s">
        <v>120</v>
      </c>
      <c r="B19" s="4" t="s">
        <v>96</v>
      </c>
      <c r="C19" s="4" t="s">
        <v>54</v>
      </c>
      <c r="D19" s="97" t="s">
        <v>119</v>
      </c>
      <c r="E19" s="49">
        <v>43511</v>
      </c>
      <c r="F19" s="49">
        <v>43511</v>
      </c>
      <c r="G19" s="4" t="s">
        <v>116</v>
      </c>
      <c r="H19" s="56" t="s">
        <v>174</v>
      </c>
    </row>
    <row r="20" spans="1:8" ht="108" customHeight="1" thickBot="1" x14ac:dyDescent="0.3">
      <c r="A20" s="7" t="s">
        <v>121</v>
      </c>
      <c r="B20" s="4" t="s">
        <v>96</v>
      </c>
      <c r="C20" s="4" t="s">
        <v>55</v>
      </c>
      <c r="D20" s="97" t="s">
        <v>123</v>
      </c>
      <c r="E20" s="49">
        <v>43830</v>
      </c>
      <c r="F20" s="49">
        <v>43830</v>
      </c>
      <c r="G20" s="4" t="s">
        <v>116</v>
      </c>
      <c r="H20" s="56" t="s">
        <v>177</v>
      </c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7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2019-11-11T07:35:56Z</dcterms:modified>
</cp:coreProperties>
</file>